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1\"/>
    </mc:Choice>
  </mc:AlternateContent>
  <bookViews>
    <workbookView xWindow="0" yWindow="0" windowWidth="24000" windowHeight="14235"/>
  </bookViews>
  <sheets>
    <sheet name="MORTGAGE REFINANCING" sheetId="2" r:id="rId1"/>
  </sheets>
  <definedNames>
    <definedName name="_Example" hidden="1">#REF!</definedName>
    <definedName name="_Look" hidden="1">#REF!</definedName>
    <definedName name="_Order1" hidden="1">0</definedName>
    <definedName name="_Series" hidden="1">#REF!</definedName>
    <definedName name="_Shading" hidden="1">#REF!</definedName>
    <definedName name="DATA_01" hidden="1">'MORTGAGE REFINANCING'!$E$5:$E$6</definedName>
    <definedName name="DATA_02" hidden="1">'MORTGAGE REFINANCING'!$E$9:$E$12</definedName>
    <definedName name="DATA_03" hidden="1">'MORTGAGE REFINANCING'!$E$13:$E$15</definedName>
    <definedName name="DATA_04" hidden="1">'MORTGAGE REFINANCING'!$E$18:$E$21</definedName>
    <definedName name="IntroPrintArea" hidden="1">#REF!</definedName>
    <definedName name="_xlnm.Print_Area" localSheetId="0">'MORTGAGE REFINANCING'!$A$1:$E$37</definedName>
  </definedNames>
  <calcPr calcId="171027"/>
</workbook>
</file>

<file path=xl/calcChain.xml><?xml version="1.0" encoding="utf-8"?>
<calcChain xmlns="http://schemas.openxmlformats.org/spreadsheetml/2006/main">
  <c r="D27" i="2" l="1"/>
  <c r="D29" i="2" s="1"/>
  <c r="D31" i="2" l="1"/>
  <c r="D26" i="2"/>
  <c r="E26" i="2" s="1"/>
  <c r="D30" i="2" l="1"/>
  <c r="D32" i="2" s="1"/>
  <c r="D33" i="2" s="1"/>
  <c r="D34" i="2" s="1"/>
  <c r="E22" i="2"/>
  <c r="E23" i="2" s="1"/>
  <c r="E27" i="2"/>
  <c r="E29" i="2" s="1"/>
  <c r="E31" i="2" l="1"/>
  <c r="E30" i="2"/>
  <c r="E28" i="2"/>
  <c r="E32" i="2" l="1"/>
  <c r="E33" i="2" s="1"/>
  <c r="E34" i="2" s="1"/>
  <c r="E35" i="2" s="1"/>
  <c r="E36" i="2" s="1"/>
</calcChain>
</file>

<file path=xl/sharedStrings.xml><?xml version="1.0" encoding="utf-8"?>
<sst xmlns="http://schemas.openxmlformats.org/spreadsheetml/2006/main" count="33" uniqueCount="32">
  <si>
    <t>PERSONAL</t>
  </si>
  <si>
    <t>MARGINAL TAX RATE</t>
  </si>
  <si>
    <t>RESALE PLAN (MONTHS)</t>
  </si>
  <si>
    <t>MORTGAGE TERMS</t>
  </si>
  <si>
    <t>ORIGINAL MORTGAGE AMOUNT</t>
  </si>
  <si>
    <t>CURRENT MORTGAGE RATE</t>
  </si>
  <si>
    <t>ORIGINAL TERM (YEARS)</t>
  </si>
  <si>
    <t>MONTHS PAID</t>
  </si>
  <si>
    <t>NEW MORTGAGE RATE</t>
  </si>
  <si>
    <t>NEW TERM (YEARS)</t>
  </si>
  <si>
    <t>POINTS</t>
  </si>
  <si>
    <t>REFINANCING FEES</t>
  </si>
  <si>
    <t>APPLICATION</t>
  </si>
  <si>
    <t>TITLE</t>
  </si>
  <si>
    <t>LEGAL</t>
  </si>
  <si>
    <t>OTHER</t>
  </si>
  <si>
    <t>TOTAL FEES</t>
  </si>
  <si>
    <t>ANALYSIS</t>
  </si>
  <si>
    <t>CURRENT</t>
  </si>
  <si>
    <t>PROPOSED</t>
  </si>
  <si>
    <t>MORTGAGE AMOUNT</t>
  </si>
  <si>
    <t>MORTGAGE PAYMENT</t>
  </si>
  <si>
    <t>MONTHS TO RECOVER REFINANCING COSTS</t>
  </si>
  <si>
    <t>MORTGAGE BALANCE AT RESALE</t>
  </si>
  <si>
    <t>PRINCIPAL REPAID TO RESALE</t>
  </si>
  <si>
    <t>TOTAL PAYMENTS TO RESALE</t>
  </si>
  <si>
    <t>TOTAL INTEREST TO RESALE</t>
  </si>
  <si>
    <t>TAX DEDUCTION ON INTEREST</t>
  </si>
  <si>
    <t>NET INTEREST COST TO RESALE</t>
  </si>
  <si>
    <t>INTEREST SAVINGS (COSTS)</t>
  </si>
  <si>
    <t>TOTAL SAVINGS (COSTS)</t>
  </si>
  <si>
    <t>MORTGAGE
REFINANCING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</si>
</sst>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164" formatCode="mm/dd/yy"/>
    <numFmt numFmtId="165" formatCode="0_);[Red]\(0\)"/>
    <numFmt numFmtId="166" formatCode="0.0"/>
  </numFmts>
  <fonts count="6" x14ac:knownFonts="1"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28"/>
      <color theme="2"/>
      <name val="Arial Black"/>
      <family val="2"/>
      <scheme val="major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Arial Black"/>
      <family val="2"/>
      <scheme val="major"/>
    </font>
    <font>
      <b/>
      <sz val="24"/>
      <color theme="1" tint="0.34998626667073579"/>
      <name val="Arial Black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lightUp">
        <fgColor theme="4" tint="-0.24994659260841701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theme="2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2"/>
      </right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2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2"/>
      </left>
      <right/>
      <top/>
      <bottom style="thin">
        <color theme="4" tint="-0.24994659260841701"/>
      </bottom>
      <diagonal/>
    </border>
    <border>
      <left style="thin">
        <color theme="2"/>
      </left>
      <right/>
      <top style="thin">
        <color theme="4" tint="-0.24994659260841701"/>
      </top>
      <bottom/>
      <diagonal/>
    </border>
    <border>
      <left style="thin">
        <color theme="2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2"/>
      </left>
      <right/>
      <top/>
      <bottom style="thin">
        <color theme="4"/>
      </bottom>
      <diagonal/>
    </border>
    <border>
      <left style="thin">
        <color theme="2"/>
      </left>
      <right/>
      <top style="thin">
        <color theme="4"/>
      </top>
      <bottom style="thin">
        <color theme="4"/>
      </bottom>
      <diagonal/>
    </border>
    <border>
      <left style="thin">
        <color theme="2"/>
      </left>
      <right/>
      <top style="thin">
        <color theme="4"/>
      </top>
      <bottom/>
      <diagonal/>
    </border>
    <border>
      <left style="thin">
        <color theme="2"/>
      </left>
      <right style="thin">
        <color theme="2"/>
      </right>
      <top/>
      <bottom style="thin">
        <color theme="4"/>
      </bottom>
      <diagonal/>
    </border>
    <border>
      <left style="thin">
        <color theme="2"/>
      </left>
      <right style="thin">
        <color theme="2"/>
      </right>
      <top style="thin">
        <color theme="4"/>
      </top>
      <bottom style="thin">
        <color theme="4" tint="-0.24994659260841701"/>
      </bottom>
      <diagonal/>
    </border>
    <border>
      <left style="thin">
        <color theme="2"/>
      </left>
      <right style="thin">
        <color theme="2"/>
      </right>
      <top style="thin">
        <color theme="4" tint="-0.24994659260841701"/>
      </top>
      <bottom style="thin">
        <color theme="4"/>
      </bottom>
      <diagonal/>
    </border>
    <border>
      <left style="thin">
        <color theme="2"/>
      </left>
      <right style="thin">
        <color theme="2"/>
      </right>
      <top style="thin">
        <color theme="4"/>
      </top>
      <bottom style="thin">
        <color theme="4"/>
      </bottom>
      <diagonal/>
    </border>
    <border>
      <left style="thin">
        <color theme="2"/>
      </left>
      <right/>
      <top style="thin">
        <color theme="4" tint="-0.24994659260841701"/>
      </top>
      <bottom style="thin">
        <color theme="4"/>
      </bottom>
      <diagonal/>
    </border>
    <border>
      <left/>
      <right/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</borders>
  <cellStyleXfs count="8">
    <xf numFmtId="0" fontId="0" fillId="3" borderId="0">
      <alignment vertical="center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2" fillId="2" borderId="0" applyNumberFormat="0" applyFill="0" applyProtection="0">
      <alignment vertical="center"/>
    </xf>
    <xf numFmtId="0" fontId="4" fillId="2" borderId="20" applyNumberFormat="0" applyProtection="0">
      <alignment vertical="center"/>
    </xf>
    <xf numFmtId="0" fontId="3" fillId="0" borderId="1" applyNumberFormat="0" applyFill="0" applyAlignment="0" applyProtection="0"/>
    <xf numFmtId="0" fontId="3" fillId="3" borderId="0" applyNumberFormat="0" applyBorder="0" applyProtection="0">
      <alignment vertical="center"/>
    </xf>
  </cellStyleXfs>
  <cellXfs count="36">
    <xf numFmtId="0" fontId="0" fillId="3" borderId="0" xfId="0">
      <alignment vertical="center"/>
    </xf>
    <xf numFmtId="38" fontId="4" fillId="2" borderId="20" xfId="5" applyNumberFormat="1">
      <alignment vertical="center"/>
    </xf>
    <xf numFmtId="0" fontId="0" fillId="3" borderId="0" xfId="0" applyBorder="1">
      <alignment vertical="center"/>
    </xf>
    <xf numFmtId="0" fontId="0" fillId="4" borderId="0" xfId="0" applyFill="1">
      <alignment vertical="center"/>
    </xf>
    <xf numFmtId="0" fontId="0" fillId="3" borderId="2" xfId="0" applyBorder="1">
      <alignment vertical="center"/>
    </xf>
    <xf numFmtId="0" fontId="0" fillId="3" borderId="4" xfId="0" applyBorder="1">
      <alignment vertical="center"/>
    </xf>
    <xf numFmtId="0" fontId="0" fillId="3" borderId="5" xfId="0" applyBorder="1">
      <alignment vertical="center"/>
    </xf>
    <xf numFmtId="0" fontId="0" fillId="3" borderId="6" xfId="0" applyBorder="1">
      <alignment vertical="center"/>
    </xf>
    <xf numFmtId="0" fontId="0" fillId="3" borderId="7" xfId="0" applyBorder="1">
      <alignment vertical="center"/>
    </xf>
    <xf numFmtId="0" fontId="0" fillId="3" borderId="3" xfId="0" applyBorder="1">
      <alignment vertical="center"/>
    </xf>
    <xf numFmtId="0" fontId="0" fillId="3" borderId="9" xfId="0" applyBorder="1">
      <alignment vertical="center"/>
    </xf>
    <xf numFmtId="8" fontId="0" fillId="3" borderId="8" xfId="0" applyNumberFormat="1" applyBorder="1">
      <alignment vertical="center"/>
    </xf>
    <xf numFmtId="0" fontId="0" fillId="3" borderId="10" xfId="0" applyBorder="1">
      <alignment vertical="center"/>
    </xf>
    <xf numFmtId="0" fontId="3" fillId="3" borderId="4" xfId="6" applyFill="1" applyBorder="1" applyAlignment="1">
      <alignment vertical="center"/>
    </xf>
    <xf numFmtId="0" fontId="3" fillId="3" borderId="5" xfId="6" applyFill="1" applyBorder="1" applyAlignment="1">
      <alignment vertical="center"/>
    </xf>
    <xf numFmtId="0" fontId="0" fillId="5" borderId="7" xfId="0" applyFill="1" applyBorder="1">
      <alignment vertical="center"/>
    </xf>
    <xf numFmtId="0" fontId="0" fillId="5" borderId="5" xfId="0" applyFill="1" applyBorder="1">
      <alignment vertical="center"/>
    </xf>
    <xf numFmtId="8" fontId="0" fillId="4" borderId="11" xfId="0" applyNumberFormat="1" applyFill="1" applyBorder="1">
      <alignment vertical="center"/>
    </xf>
    <xf numFmtId="8" fontId="0" fillId="4" borderId="12" xfId="0" applyNumberFormat="1" applyFill="1" applyBorder="1">
      <alignment vertical="center"/>
    </xf>
    <xf numFmtId="8" fontId="3" fillId="4" borderId="13" xfId="7" applyNumberFormat="1" applyFill="1" applyBorder="1" applyAlignment="1">
      <alignment vertical="center"/>
    </xf>
    <xf numFmtId="8" fontId="0" fillId="4" borderId="14" xfId="0" applyNumberFormat="1" applyFill="1" applyBorder="1">
      <alignment vertical="center"/>
    </xf>
    <xf numFmtId="8" fontId="0" fillId="4" borderId="15" xfId="0" applyNumberFormat="1" applyFill="1" applyBorder="1">
      <alignment vertical="center"/>
    </xf>
    <xf numFmtId="8" fontId="0" fillId="4" borderId="16" xfId="0" applyNumberFormat="1" applyFill="1" applyBorder="1">
      <alignment vertical="center"/>
    </xf>
    <xf numFmtId="8" fontId="0" fillId="4" borderId="17" xfId="0" applyNumberFormat="1" applyFill="1" applyBorder="1">
      <alignment vertical="center"/>
    </xf>
    <xf numFmtId="8" fontId="0" fillId="3" borderId="8" xfId="0" applyNumberFormat="1" applyBorder="1" applyAlignment="1">
      <alignment horizontal="right" vertical="center"/>
    </xf>
    <xf numFmtId="8" fontId="0" fillId="3" borderId="10" xfId="0" applyNumberFormat="1" applyBorder="1" applyAlignment="1">
      <alignment horizontal="right" vertical="center"/>
    </xf>
    <xf numFmtId="8" fontId="0" fillId="3" borderId="9" xfId="0" applyNumberFormat="1" applyBorder="1" applyAlignment="1">
      <alignment horizontal="right" vertical="center"/>
    </xf>
    <xf numFmtId="8" fontId="3" fillId="4" borderId="13" xfId="7" applyNumberFormat="1" applyFill="1" applyBorder="1" applyAlignment="1">
      <alignment horizontal="right" vertical="center"/>
    </xf>
    <xf numFmtId="0" fontId="0" fillId="4" borderId="18" xfId="0" applyNumberFormat="1" applyFill="1" applyBorder="1" applyAlignment="1">
      <alignment horizontal="right" vertical="center"/>
    </xf>
    <xf numFmtId="38" fontId="4" fillId="2" borderId="19" xfId="5" applyNumberFormat="1" applyBorder="1">
      <alignment vertical="center"/>
    </xf>
    <xf numFmtId="10" fontId="0" fillId="3" borderId="10" xfId="0" applyNumberFormat="1" applyBorder="1">
      <alignment vertical="center"/>
    </xf>
    <xf numFmtId="10" fontId="0" fillId="3" borderId="8" xfId="0" applyNumberFormat="1" applyBorder="1">
      <alignment vertical="center"/>
    </xf>
    <xf numFmtId="166" fontId="0" fillId="4" borderId="12" xfId="0" applyNumberFormat="1" applyFill="1" applyBorder="1">
      <alignment vertical="center"/>
    </xf>
    <xf numFmtId="0" fontId="0" fillId="6" borderId="0" xfId="0" applyFill="1">
      <alignment vertical="center"/>
    </xf>
    <xf numFmtId="0" fontId="0" fillId="7" borderId="0" xfId="0" applyFill="1">
      <alignment vertical="center"/>
    </xf>
    <xf numFmtId="0" fontId="5" fillId="3" borderId="0" xfId="0" applyFont="1" applyAlignment="1">
      <alignment vertical="center" wrapText="1"/>
    </xf>
  </cellXfs>
  <cellStyles count="8">
    <cellStyle name="Date" xfId="1"/>
    <cellStyle name="Fixed" xfId="2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Normal" xfId="0" builtinId="0" customBuiltin="1"/>
    <cellStyle name="Text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36363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DEEF3"/>
      <rgbColor rgb="00CCFFCC"/>
      <rgbColor rgb="00FFFF99"/>
      <rgbColor rgb="004E5A7A"/>
      <rgbColor rgb="00CC99CC"/>
      <rgbColor rgb="00EAEAEA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'MORTGAGE REFINANCING'!$C$27</c:f>
              <c:strCache>
                <c:ptCount val="1"/>
                <c:pt idx="0">
                  <c:v>MORTGAGE PAYMENT</c:v>
                </c:pt>
              </c:strCache>
            </c:strRef>
          </c:tx>
          <c:spPr>
            <a:ln>
              <a:noFill/>
            </a:ln>
          </c:spPr>
          <c:explosion val="1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4D-4A27-97FE-0CF8E3BC2CE5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D4D-4A27-97FE-0CF8E3BC2CE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AD4D-4A27-97FE-0CF8E3BC2CE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3-AD4D-4A27-97FE-0CF8E3BC2C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'MORTGAGE REFINANCING'!$D$27:$E$27</c:f>
              <c:numCache>
                <c:formatCode>"$"#,##0.00_);[Red]\("$"#,##0.00\)</c:formatCode>
                <c:ptCount val="2"/>
                <c:pt idx="0">
                  <c:v>716.12294319818932</c:v>
                </c:pt>
                <c:pt idx="1">
                  <c:v>668.58108620222606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4D-4A27-97FE-0CF8E3BC2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'MORTGAGE REFINANCING'!$C$32</c:f>
              <c:strCache>
                <c:ptCount val="1"/>
                <c:pt idx="0">
                  <c:v>TOTAL INTEREST TO RESALE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explosion val="1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19-4B9A-BC78-DEA69FB0E335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19-4B9A-BC78-DEA69FB0E33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9619-4B9A-BC78-DEA69FB0E335}"/>
                </c:ext>
              </c:extLst>
            </c:dLbl>
            <c:dLbl>
              <c:idx val="1"/>
              <c:layout>
                <c:manualLayout>
                  <c:x val="0.17643412758103483"/>
                  <c:y val="6.84981801783204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864383774458098"/>
                      <c:h val="0.12263253610152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619-4B9A-BC78-DEA69FB0E3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'MORTGAGE REFINANCING'!$D$32:$E$32</c:f>
              <c:numCache>
                <c:formatCode>"$"#,##0.00_);[Red]\("$"#,##0.00\)</c:formatCode>
                <c:ptCount val="2"/>
                <c:pt idx="0">
                  <c:v>16884.765516180851</c:v>
                </c:pt>
                <c:pt idx="1">
                  <c:v>12540.095142868318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19-4B9A-BC78-DEA69FB0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microsoft.com/office/2007/relationships/hdphoto" Target="../media/hdphoto2.wdp"/><Relationship Id="rId5" Type="http://schemas.openxmlformats.org/officeDocument/2006/relationships/image" Target="../media/image2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228599</xdr:rowOff>
    </xdr:from>
    <xdr:to>
      <xdr:col>2</xdr:col>
      <xdr:colOff>3371850</xdr:colOff>
      <xdr:row>53</xdr:row>
      <xdr:rowOff>118871</xdr:rowOff>
    </xdr:to>
    <xdr:graphicFrame macro="">
      <xdr:nvGraphicFramePr>
        <xdr:cNvPr id="4" name="Mortgage Payment" descr="Pie chart comparing current versus proposed calculated mortgage payment." title="Mortgage Payment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3419474</xdr:colOff>
      <xdr:row>38</xdr:row>
      <xdr:rowOff>0</xdr:rowOff>
    </xdr:from>
    <xdr:to>
      <xdr:col>5</xdr:col>
      <xdr:colOff>297560</xdr:colOff>
      <xdr:row>53</xdr:row>
      <xdr:rowOff>114300</xdr:rowOff>
    </xdr:to>
    <xdr:graphicFrame macro="">
      <xdr:nvGraphicFramePr>
        <xdr:cNvPr id="5" name="Total Interest to Resale" descr="Pie chart comparing  current versus proposed total interest to resale." title="Total Interest to Resale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0</xdr:row>
      <xdr:rowOff>4174</xdr:rowOff>
    </xdr:from>
    <xdr:to>
      <xdr:col>5</xdr:col>
      <xdr:colOff>0</xdr:colOff>
      <xdr:row>0</xdr:row>
      <xdr:rowOff>1632093</xdr:rowOff>
    </xdr:to>
    <xdr:pic>
      <xdr:nvPicPr>
        <xdr:cNvPr id="2" name="House" descr="Photo of house, slightly out of focus." title="Header artworK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artisticBlur radius="4"/>
                  </a14:imgEffect>
                  <a14:imgEffect>
                    <a14:colorTemperature colorTemp="7200"/>
                  </a14:imgEffect>
                  <a14:imgEffect>
                    <a14:brightnessContrast brigh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-160"/>
        <a:stretch/>
      </xdr:blipFill>
      <xdr:spPr>
        <a:xfrm>
          <a:off x="9525" y="4174"/>
          <a:ext cx="6801278" cy="1627919"/>
        </a:xfrm>
        <a:prstGeom prst="rect">
          <a:avLst/>
        </a:prstGeom>
      </xdr:spPr>
    </xdr:pic>
    <xdr:clientData/>
  </xdr:twoCellAnchor>
  <xdr:twoCellAnchor>
    <xdr:from>
      <xdr:col>1</xdr:col>
      <xdr:colOff>104775</xdr:colOff>
      <xdr:row>0</xdr:row>
      <xdr:rowOff>466724</xdr:rowOff>
    </xdr:from>
    <xdr:to>
      <xdr:col>3</xdr:col>
      <xdr:colOff>1057275</xdr:colOff>
      <xdr:row>0</xdr:row>
      <xdr:rowOff>1390649</xdr:rowOff>
    </xdr:to>
    <xdr:grpSp>
      <xdr:nvGrpSpPr>
        <xdr:cNvPr id="9" name="Mortgage Refinancing" descr="&quot;&quot;" title="Mortgage Refinancing"/>
        <xdr:cNvGrpSpPr/>
      </xdr:nvGrpSpPr>
      <xdr:grpSpPr>
        <a:xfrm>
          <a:off x="238125" y="466724"/>
          <a:ext cx="5381625" cy="923925"/>
          <a:chOff x="114300" y="390524"/>
          <a:chExt cx="4829175" cy="923925"/>
        </a:xfrm>
      </xdr:grpSpPr>
      <xdr:sp macro="" textlink="">
        <xdr:nvSpPr>
          <xdr:cNvPr id="7" name="TextBox 6"/>
          <xdr:cNvSpPr txBox="1"/>
        </xdr:nvSpPr>
        <xdr:spPr>
          <a:xfrm>
            <a:off x="114300" y="800100"/>
            <a:ext cx="4829175" cy="514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en-US" sz="2800">
                <a:solidFill>
                  <a:schemeClr val="bg1"/>
                </a:solidFill>
                <a:latin typeface="+mj-lt"/>
              </a:rPr>
              <a:t>REFINANCING</a:t>
            </a:r>
          </a:p>
        </xdr:txBody>
      </xdr:sp>
      <xdr:sp macro="" textlink="">
        <xdr:nvSpPr>
          <xdr:cNvPr id="8" name="TextBox 7"/>
          <xdr:cNvSpPr txBox="1"/>
        </xdr:nvSpPr>
        <xdr:spPr>
          <a:xfrm>
            <a:off x="114300" y="390524"/>
            <a:ext cx="4829175" cy="6096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en-US" sz="2800">
                <a:solidFill>
                  <a:schemeClr val="bg1"/>
                </a:solidFill>
                <a:latin typeface="+mj-lt"/>
              </a:rPr>
              <a:t>MORTGAGE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2</xdr:rowOff>
    </xdr:from>
    <xdr:to>
      <xdr:col>0</xdr:col>
      <xdr:colOff>111815</xdr:colOff>
      <xdr:row>0</xdr:row>
      <xdr:rowOff>1623391</xdr:rowOff>
    </xdr:to>
    <xdr:pic>
      <xdr:nvPicPr>
        <xdr:cNvPr id="10" name="Picture 9" descr="&quot;&quot;" title="Image transparency"/>
        <xdr:cNvPicPr>
          <a:picLocks noChangeArrowheads="1"/>
        </xdr:cNvPicPr>
      </xdr:nvPicPr>
      <xdr:blipFill>
        <a:blip xmlns:r="http://schemas.openxmlformats.org/officeDocument/2006/relationships" r:embed="rId5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artisticBlur radius="4"/>
                  </a14:imgEffect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111815" cy="1623389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ortgage refinancing">
      <a:dk1>
        <a:srgbClr val="000000"/>
      </a:dk1>
      <a:lt1>
        <a:srgbClr val="FFFFFF"/>
      </a:lt1>
      <a:dk2>
        <a:srgbClr val="474A45"/>
      </a:dk2>
      <a:lt2>
        <a:srgbClr val="FEFDEE"/>
      </a:lt2>
      <a:accent1>
        <a:srgbClr val="92CECE"/>
      </a:accent1>
      <a:accent2>
        <a:srgbClr val="87B07D"/>
      </a:accent2>
      <a:accent3>
        <a:srgbClr val="EBCF6E"/>
      </a:accent3>
      <a:accent4>
        <a:srgbClr val="DB7057"/>
      </a:accent4>
      <a:accent5>
        <a:srgbClr val="E38753"/>
      </a:accent5>
      <a:accent6>
        <a:srgbClr val="A57391"/>
      </a:accent6>
      <a:hlink>
        <a:srgbClr val="92CECE"/>
      </a:hlink>
      <a:folHlink>
        <a:srgbClr val="A57391"/>
      </a:folHlink>
    </a:clrScheme>
    <a:fontScheme name="Mortgage refinancing">
      <a:majorFont>
        <a:latin typeface="Arial Black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E36"/>
  <sheetViews>
    <sheetView showGridLines="0" tabSelected="1" zoomScaleNormal="100" workbookViewId="0"/>
  </sheetViews>
  <sheetFormatPr defaultRowHeight="18" customHeight="1" x14ac:dyDescent="0.25"/>
  <cols>
    <col min="1" max="1" width="1.75" style="3" customWidth="1"/>
    <col min="2" max="2" width="3" customWidth="1"/>
    <col min="3" max="3" width="55.125" customWidth="1"/>
    <col min="4" max="5" width="21.125" customWidth="1"/>
  </cols>
  <sheetData>
    <row r="1" spans="1:5" ht="129" customHeight="1" x14ac:dyDescent="0.25">
      <c r="C1" s="35" t="s">
        <v>31</v>
      </c>
    </row>
    <row r="2" spans="1:5" ht="2.25" customHeight="1" x14ac:dyDescent="0.25">
      <c r="A2" s="34"/>
      <c r="B2" s="33"/>
      <c r="C2" s="33"/>
      <c r="D2" s="33"/>
      <c r="E2" s="33"/>
    </row>
    <row r="4" spans="1:5" ht="18" customHeight="1" x14ac:dyDescent="0.25">
      <c r="C4" s="1" t="s">
        <v>0</v>
      </c>
      <c r="D4" s="1"/>
      <c r="E4" s="1"/>
    </row>
    <row r="5" spans="1:5" ht="18" customHeight="1" x14ac:dyDescent="0.25">
      <c r="C5" s="4" t="s">
        <v>1</v>
      </c>
      <c r="D5" s="9"/>
      <c r="E5" s="31">
        <v>0.06</v>
      </c>
    </row>
    <row r="6" spans="1:5" ht="18" customHeight="1" x14ac:dyDescent="0.25">
      <c r="C6" s="5" t="s">
        <v>2</v>
      </c>
      <c r="D6" s="6"/>
      <c r="E6" s="10">
        <v>60</v>
      </c>
    </row>
    <row r="7" spans="1:5" ht="18" customHeight="1" x14ac:dyDescent="0.25">
      <c r="C7" s="2"/>
      <c r="D7" s="2"/>
      <c r="E7" s="2"/>
    </row>
    <row r="8" spans="1:5" ht="18" customHeight="1" x14ac:dyDescent="0.25">
      <c r="C8" s="1" t="s">
        <v>3</v>
      </c>
      <c r="D8" s="1"/>
      <c r="E8" s="1"/>
    </row>
    <row r="9" spans="1:5" ht="18" customHeight="1" x14ac:dyDescent="0.25">
      <c r="C9" s="4" t="s">
        <v>4</v>
      </c>
      <c r="D9" s="9"/>
      <c r="E9" s="11">
        <v>150000</v>
      </c>
    </row>
    <row r="10" spans="1:5" ht="18" customHeight="1" x14ac:dyDescent="0.25">
      <c r="C10" s="7" t="s">
        <v>5</v>
      </c>
      <c r="D10" s="8"/>
      <c r="E10" s="30">
        <v>0.04</v>
      </c>
    </row>
    <row r="11" spans="1:5" ht="18" customHeight="1" x14ac:dyDescent="0.25">
      <c r="C11" s="7" t="s">
        <v>6</v>
      </c>
      <c r="D11" s="8"/>
      <c r="E11" s="12">
        <v>30</v>
      </c>
    </row>
    <row r="12" spans="1:5" ht="18" customHeight="1" x14ac:dyDescent="0.25">
      <c r="C12" s="7" t="s">
        <v>7</v>
      </c>
      <c r="D12" s="8"/>
      <c r="E12" s="12">
        <v>180</v>
      </c>
    </row>
    <row r="13" spans="1:5" ht="18" customHeight="1" x14ac:dyDescent="0.25">
      <c r="C13" s="7" t="s">
        <v>8</v>
      </c>
      <c r="D13" s="8"/>
      <c r="E13" s="30">
        <v>0.03</v>
      </c>
    </row>
    <row r="14" spans="1:5" ht="18" customHeight="1" x14ac:dyDescent="0.25">
      <c r="C14" s="7" t="s">
        <v>9</v>
      </c>
      <c r="D14" s="8"/>
      <c r="E14" s="12">
        <v>15</v>
      </c>
    </row>
    <row r="15" spans="1:5" ht="18" customHeight="1" x14ac:dyDescent="0.25">
      <c r="C15" s="5" t="s">
        <v>10</v>
      </c>
      <c r="D15" s="6"/>
      <c r="E15" s="10">
        <v>0</v>
      </c>
    </row>
    <row r="16" spans="1:5" ht="18" customHeight="1" x14ac:dyDescent="0.25">
      <c r="C16" s="2"/>
      <c r="D16" s="2"/>
      <c r="E16" s="2"/>
    </row>
    <row r="17" spans="3:5" ht="18" customHeight="1" x14ac:dyDescent="0.25">
      <c r="C17" s="1" t="s">
        <v>11</v>
      </c>
      <c r="D17" s="1"/>
      <c r="E17" s="1"/>
    </row>
    <row r="18" spans="3:5" ht="18" customHeight="1" x14ac:dyDescent="0.25">
      <c r="C18" s="4" t="s">
        <v>12</v>
      </c>
      <c r="D18" s="9"/>
      <c r="E18" s="24">
        <v>200</v>
      </c>
    </row>
    <row r="19" spans="3:5" ht="18" customHeight="1" x14ac:dyDescent="0.25">
      <c r="C19" s="7" t="s">
        <v>13</v>
      </c>
      <c r="D19" s="8"/>
      <c r="E19" s="25">
        <v>2000</v>
      </c>
    </row>
    <row r="20" spans="3:5" ht="18" customHeight="1" x14ac:dyDescent="0.25">
      <c r="C20" s="7" t="s">
        <v>14</v>
      </c>
      <c r="D20" s="8"/>
      <c r="E20" s="25">
        <v>200</v>
      </c>
    </row>
    <row r="21" spans="3:5" ht="18" customHeight="1" x14ac:dyDescent="0.25">
      <c r="C21" s="7" t="s">
        <v>15</v>
      </c>
      <c r="D21" s="8"/>
      <c r="E21" s="26">
        <v>100</v>
      </c>
    </row>
    <row r="22" spans="3:5" ht="18" customHeight="1" x14ac:dyDescent="0.25">
      <c r="C22" s="7" t="s">
        <v>10</v>
      </c>
      <c r="D22" s="8"/>
      <c r="E22" s="28">
        <f>IFERROR(IF(SUM(E26),ROUND(E15/100*E26,0),""),"")</f>
        <v>0</v>
      </c>
    </row>
    <row r="23" spans="3:5" ht="18" customHeight="1" x14ac:dyDescent="0.25">
      <c r="C23" s="13" t="s">
        <v>16</v>
      </c>
      <c r="D23" s="6"/>
      <c r="E23" s="27">
        <f>IFERROR(IF(SUM(E18:E22),SUM(E18:E22),""),"")</f>
        <v>2500</v>
      </c>
    </row>
    <row r="24" spans="3:5" ht="18" customHeight="1" x14ac:dyDescent="0.25">
      <c r="C24" s="2"/>
      <c r="D24" s="2"/>
      <c r="E24" s="2"/>
    </row>
    <row r="25" spans="3:5" ht="18" customHeight="1" x14ac:dyDescent="0.25">
      <c r="C25" s="29" t="s">
        <v>17</v>
      </c>
      <c r="D25" s="29" t="s">
        <v>18</v>
      </c>
      <c r="E25" s="1" t="s">
        <v>19</v>
      </c>
    </row>
    <row r="26" spans="3:5" ht="18" customHeight="1" x14ac:dyDescent="0.25">
      <c r="C26" s="9" t="s">
        <v>20</v>
      </c>
      <c r="D26" s="20">
        <f>IFERROR(IF(E11,PV(E10/12,E11*12-E12,-D27),""),"")</f>
        <v>96814.199394743846</v>
      </c>
      <c r="E26" s="17">
        <f>IFERROR(D26,"")</f>
        <v>96814.199394743846</v>
      </c>
    </row>
    <row r="27" spans="3:5" ht="18" customHeight="1" x14ac:dyDescent="0.25">
      <c r="C27" s="8" t="s">
        <v>21</v>
      </c>
      <c r="D27" s="21">
        <f>IFERROR(IF(E10,PMT(E10/12,E11*12,-E9),""),"")</f>
        <v>716.12294319818932</v>
      </c>
      <c r="E27" s="18">
        <f>IFERROR(IF(E13,PMT(E13/12,E14*12,-E26),""),"")</f>
        <v>668.58108620222606</v>
      </c>
    </row>
    <row r="28" spans="3:5" ht="18" customHeight="1" x14ac:dyDescent="0.25">
      <c r="C28" s="8" t="s">
        <v>22</v>
      </c>
      <c r="D28" s="15"/>
      <c r="E28" s="32">
        <f>IFERROR(IF(SUM(D27)-SUM(E27),E23/(D27-E27),""),"")</f>
        <v>52.585240837611224</v>
      </c>
    </row>
    <row r="29" spans="3:5" ht="18" customHeight="1" x14ac:dyDescent="0.25">
      <c r="C29" s="8" t="s">
        <v>23</v>
      </c>
      <c r="D29" s="22">
        <f>IFERROR(IF(E11,PV(E10/12,E11*12-E6-E12,-D27),""),"")</f>
        <v>70731.588319033341</v>
      </c>
      <c r="E29" s="18">
        <f>IFERROR(IF(E13,PV(E13/12,E14*12-E6,-E27),""),"")</f>
        <v>69239.429365478602</v>
      </c>
    </row>
    <row r="30" spans="3:5" ht="18" customHeight="1" x14ac:dyDescent="0.25">
      <c r="C30" s="8" t="s">
        <v>24</v>
      </c>
      <c r="D30" s="23">
        <f>IFERROR(IF(SUM(D29),D26-D29,""),"")</f>
        <v>26082.611075710505</v>
      </c>
      <c r="E30" s="18">
        <f>IFERROR(IF(SUM(E29),E26-E29,""),"")</f>
        <v>27574.770029265244</v>
      </c>
    </row>
    <row r="31" spans="3:5" ht="18" customHeight="1" x14ac:dyDescent="0.25">
      <c r="C31" s="8" t="s">
        <v>25</v>
      </c>
      <c r="D31" s="23">
        <f>IFERROR(IF(SUM(D29),D27*E6,""),"")</f>
        <v>42967.376591891356</v>
      </c>
      <c r="E31" s="18">
        <f>IFERROR(IF(SUM(E29),E27*E6,""),"")</f>
        <v>40114.865172133563</v>
      </c>
    </row>
    <row r="32" spans="3:5" ht="18" customHeight="1" x14ac:dyDescent="0.25">
      <c r="C32" s="8" t="s">
        <v>26</v>
      </c>
      <c r="D32" s="23">
        <f>IFERROR(IF(SUM(D29),D31-D30,""),"")</f>
        <v>16884.765516180851</v>
      </c>
      <c r="E32" s="18">
        <f>IFERROR(IF(SUM(E29),E31-E30,""),"")</f>
        <v>12540.095142868318</v>
      </c>
    </row>
    <row r="33" spans="3:5" ht="18" customHeight="1" x14ac:dyDescent="0.25">
      <c r="C33" s="8" t="s">
        <v>27</v>
      </c>
      <c r="D33" s="23">
        <f>IFERROR(IF(SUM(D29),D32*E5,""),"")</f>
        <v>1013.085930970851</v>
      </c>
      <c r="E33" s="18">
        <f>IFERROR(IF(SUM(E29),E32*E5,""),"")</f>
        <v>752.40570857209912</v>
      </c>
    </row>
    <row r="34" spans="3:5" ht="18" customHeight="1" x14ac:dyDescent="0.25">
      <c r="C34" s="8" t="s">
        <v>28</v>
      </c>
      <c r="D34" s="21">
        <f>IFERROR(IF(SUM(D29),D32-D33,""),"")</f>
        <v>15871.67958521</v>
      </c>
      <c r="E34" s="18">
        <f>IFERROR(IF(SUM(E29),E32-E33,""),"")</f>
        <v>11787.689434296219</v>
      </c>
    </row>
    <row r="35" spans="3:5" ht="18" customHeight="1" x14ac:dyDescent="0.25">
      <c r="C35" s="8" t="s">
        <v>29</v>
      </c>
      <c r="D35" s="15"/>
      <c r="E35" s="18">
        <f>IFERROR(IF(SUM(D34),D34-E34,""),"")</f>
        <v>4083.9901509137817</v>
      </c>
    </row>
    <row r="36" spans="3:5" ht="18" customHeight="1" x14ac:dyDescent="0.25">
      <c r="C36" s="14" t="s">
        <v>30</v>
      </c>
      <c r="D36" s="16"/>
      <c r="E36" s="19">
        <f>IFERROR(IF(SUM(D29),E35-E23,""),"")</f>
        <v>1583.9901509137817</v>
      </c>
    </row>
  </sheetData>
  <phoneticPr fontId="0" type="noConversion"/>
  <printOptions horizontalCentered="1" verticalCentered="1"/>
  <pageMargins left="0.4" right="0.4" top="0.4" bottom="0.4" header="0.3" footer="0.3"/>
  <pageSetup scale="96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>
      <Value>Content creation</Value>
    </Stage>
  </documentManagement>
</p:properties>
</file>

<file path=customXml/itemProps1.xml><?xml version="1.0" encoding="utf-8"?>
<ds:datastoreItem xmlns:ds="http://schemas.openxmlformats.org/officeDocument/2006/customXml" ds:itemID="{0C6D8650-E5D6-4215-AAE4-86E405A8C180}"/>
</file>

<file path=customXml/itemProps2.xml><?xml version="1.0" encoding="utf-8"?>
<ds:datastoreItem xmlns:ds="http://schemas.openxmlformats.org/officeDocument/2006/customXml" ds:itemID="{D90360B5-D337-4DE3-A523-7D64D5B916B4}"/>
</file>

<file path=customXml/itemProps3.xml><?xml version="1.0" encoding="utf-8"?>
<ds:datastoreItem xmlns:ds="http://schemas.openxmlformats.org/officeDocument/2006/customXml" ds:itemID="{E44CAFA6-B52B-41FA-84A5-BF96678E8AE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MORTGAGE REFINANCING</vt:lpstr>
      <vt:lpstr>'MORTGAGE REFINANCING'!Print_Area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keywords/>
  <dcterms:created xsi:type="dcterms:W3CDTF">2016-09-22T20:03:32Z</dcterms:created>
  <dcterms:modified xsi:type="dcterms:W3CDTF">2016-09-22T20:03:32Z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TC038448109991</vt:lpwstr>
  </property>
  <property fmtid="{D5CDD505-2E9C-101B-9397-08002B2CF9AE}" pid="3" name="ContentTypeId">
    <vt:lpwstr>0x010100A3788F07E6D1C54688A175FB6AA373E7</vt:lpwstr>
  </property>
</Properties>
</file>